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додаток 1" sheetId="1" r:id="rId1"/>
  </sheets>
  <definedNames>
    <definedName name="_xlnm.Print_Titles" localSheetId="0">'додаток 1'!$9:$10</definedName>
    <definedName name="_xlnm.Print_Area" localSheetId="0">'додаток 1'!$A$1:$F$103</definedName>
  </definedNames>
  <calcPr fullCalcOnLoad="1"/>
</workbook>
</file>

<file path=xl/sharedStrings.xml><?xml version="1.0" encoding="utf-8"?>
<sst xmlns="http://schemas.openxmlformats.org/spreadsheetml/2006/main" count="105" uniqueCount="101">
  <si>
    <t>Рентна плата за використання інших природних ресурсів</t>
  </si>
  <si>
    <t>Рентна плата за спеціальне використання лісових ресурсів</t>
  </si>
  <si>
    <t>грн</t>
  </si>
  <si>
    <t>Код</t>
  </si>
  <si>
    <t>Найменування згідно з класифікацією доходів бюджету</t>
  </si>
  <si>
    <t xml:space="preserve">Загальний фонд </t>
  </si>
  <si>
    <t>Спеціальний фонд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</si>
  <si>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</si>
  <si>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</si>
  <si>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</si>
  <si>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</si>
  <si>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</si>
  <si>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</si>
  <si>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</si>
  <si>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</si>
  <si>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</si>
  <si>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</si>
  <si>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Інші надходження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</si>
  <si>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</si>
  <si>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</si>
  <si>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 xml:space="preserve">Плата за ліцензії на виробництво спирту етилового, коньячного і плодового, алкогольних напоїв та тютюнових виробів   </t>
  </si>
  <si>
    <t>Плата за ліцензії на право експорту, імпорту та оптової торгівлі спирту етилового, коньячного та плодового  </t>
  </si>
  <si>
    <t>Плата за ліцензії на право експорту, імпорту алкогольними напоями та тютюновими виробами  </t>
  </si>
  <si>
    <t xml:space="preserve">Плата за державну реєстрацію (крім реєстраційного збору за проведення державної реєстрації юридичних осіб та фізичних осіб- підприємців) </t>
  </si>
  <si>
    <t>Плата за ліцензії на право оптової торгівлі алкогольними напоями та тютюновими виробами  </t>
  </si>
  <si>
    <t xml:space="preserve">Надходження від орендної плати за користування цілісним майновим комплексом та іншим державним майном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</si>
  <si>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</si>
  <si>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>Власні надходження бюджетних установ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</si>
  <si>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</si>
  <si>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</si>
  <si>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</si>
  <si>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</t>
  </si>
  <si>
    <t>Благодійні внески, гранти та дарунки</t>
  </si>
  <si>
    <t>Разом доходів</t>
  </si>
  <si>
    <t xml:space="preserve">Офіційні трансферти </t>
  </si>
  <si>
    <t>Від органів державного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</si>
  <si>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</si>
  <si>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</si>
  <si>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проведення виборів депутатів місцевих рад та сільських, селищних міських голів</t>
  </si>
  <si>
    <t>в т.ч. бюджет розвитку</t>
  </si>
  <si>
    <t>Всього</t>
  </si>
  <si>
    <t>Всього доходів</t>
  </si>
  <si>
    <t>Базова дотація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</si>
  <si>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</si>
  <si>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</si>
  <si>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</si>
  <si>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</si>
  <si>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</si>
  <si>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</si>
  <si>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</si>
  <si>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</si>
  <si>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</si>
  <si>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</si>
  <si>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</si>
  <si>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</si>
  <si>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</si>
  <si>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</si>
  <si>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</si>
  <si>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юридичних осіб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</si>
  <si>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</si>
  <si>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</si>
  <si>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</si>
  <si>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</t>
  </si>
  <si>
    <t>Інші податки та збори</t>
  </si>
  <si>
    <t>Екологічний податок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</si>
  <si>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</si>
  <si>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Доходи від власності та підприємницкої діяльності</t>
  </si>
  <si>
    <t>Адміністративні штрафи та інші санкції</t>
  </si>
  <si>
    <t>Державне мито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</si>
  <si>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</si>
  <si>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об’єктів 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</si>
  <si>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</t>
  </si>
  <si>
    <t>Сільський голова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</si>
  <si>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</si>
  <si>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 xml:space="preserve">Внутрішні податки на товари та послуги </t>
  </si>
  <si>
    <t>Акцизний податок з вироблених в Україні підакцизних товарів (продукції)</t>
  </si>
  <si>
    <t>Субвенції з державного бюджету місцевим бюджетам</t>
  </si>
  <si>
    <t>Інші субвенції з місцевого бюджету, в тому числі: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</si>
  <si>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</si>
  <si>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Субвенції з місцевих бюджетів іншим місцевим бюджетам</t>
  </si>
  <si>
    <t>Дотації з місцевих бюджетів іншим місцевим бюджетам</t>
  </si>
  <si>
    <t>Дотація з місцевого бюджету на здійснення нереданих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</si>
  <si>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</si>
  <si>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Ю. МАРТИНЕНКО</t>
  </si>
  <si>
    <t>з обласного бюджету на соціально - економічний розвиток</t>
  </si>
  <si>
    <t>*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</si>
  <si>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</si>
  <si>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</si>
  <si>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 заготовленої в порядку рубок головного користування)</t>
  </si>
  <si>
    <t>Додаток 1</t>
  </si>
  <si>
    <t>з обласного бюджету на виконання доручень виборців депутатами обласної ради у 2019 році</t>
  </si>
  <si>
    <t>Доходи сільського бюджету на 2020 рік</t>
  </si>
  <si>
    <t>(код бюджету)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</si>
  <si>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</si>
  <si>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</si>
  <si>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</si>
  <si>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Дотації з державного бюджету місцевим бюджетам</t>
  </si>
  <si>
    <t>Плата за надання інших  адміністративних послуг</t>
  </si>
  <si>
    <t>Інші дотації з місцевого бюджету</t>
  </si>
  <si>
    <t>до рішення сільської ради</t>
  </si>
  <si>
    <t xml:space="preserve">22.05.2020  № 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</si>
</sst>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0.000"/>
    <numFmt numFmtId="191" formatCode="#,##0.0"/>
    <numFmt numFmtId="192" formatCode="#,##0.000"/>
    <numFmt numFmtId="193" formatCode="#,##0.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8">
    <font>
      <sz val="10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0"/>
      <name val="Arial CYR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8" fontId="0" fillId="0" borderId="0" applyFill="0" applyBorder="0" applyAlignment="0" applyProtection="0"/>
    <xf numFmtId="186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9" fontId="0" fillId="0" borderId="0" applyFill="0" applyBorder="0" applyAlignment="0" applyProtection="0"/>
    <xf numFmtId="187" fontId="0" fillId="0" borderId="0" applyFill="0" applyBorder="0" applyAlignment="0" applyProtection="0"/>
    <xf numFmtId="0" fontId="46" fillId="31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 wrapText="1"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1" fontId="1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Alignment="1">
      <alignment/>
    </xf>
    <xf numFmtId="4" fontId="6" fillId="0" borderId="11" xfId="0" applyNumberFormat="1" applyFont="1" applyFill="1" applyBorder="1" applyAlignment="1">
      <alignment horizontal="left" vertical="top" wrapText="1"/>
    </xf>
    <xf numFmtId="4" fontId="6" fillId="0" borderId="12" xfId="0" applyNumberFormat="1" applyFont="1" applyFill="1" applyBorder="1" applyAlignment="1">
      <alignment horizontal="left" vertical="top" wrapText="1"/>
    </xf>
    <xf numFmtId="1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top" wrapText="1"/>
    </xf>
    <xf numFmtId="1" fontId="7" fillId="0" borderId="10" xfId="0" applyNumberFormat="1" applyFont="1" applyFill="1" applyBorder="1" applyAlignment="1">
      <alignment horizontal="center" vertical="top" wrapText="1"/>
    </xf>
    <xf numFmtId="4" fontId="7" fillId="0" borderId="10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center" vertical="top" wrapText="1"/>
    </xf>
    <xf numFmtId="4" fontId="6" fillId="0" borderId="14" xfId="0" applyNumberFormat="1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center" vertical="top" wrapText="1"/>
    </xf>
    <xf numFmtId="4" fontId="7" fillId="0" borderId="14" xfId="0" applyNumberFormat="1" applyFont="1" applyFill="1" applyBorder="1" applyAlignment="1">
      <alignment horizontal="left" vertical="top" wrapText="1"/>
    </xf>
    <xf numFmtId="1" fontId="6" fillId="0" borderId="14" xfId="0" applyNumberFormat="1" applyFont="1" applyFill="1" applyBorder="1" applyAlignment="1">
      <alignment horizontal="left" vertical="top" wrapText="1"/>
    </xf>
    <xf numFmtId="1" fontId="7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  <xf numFmtId="0" fontId="7" fillId="0" borderId="10" xfId="0" applyFont="1" applyFill="1" applyBorder="1" applyAlignment="1">
      <alignment horizontal="left" vertical="top" wrapText="1"/>
    </xf>
    <xf numFmtId="1" fontId="7" fillId="0" borderId="15" xfId="0" applyNumberFormat="1" applyFont="1" applyFill="1" applyBorder="1" applyAlignment="1">
      <alignment horizontal="center" vertical="top" wrapText="1"/>
    </xf>
    <xf numFmtId="4" fontId="7" fillId="0" borderId="15" xfId="0" applyNumberFormat="1" applyFont="1" applyFill="1" applyBorder="1" applyAlignment="1">
      <alignment horizontal="left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4" fontId="8" fillId="0" borderId="11" xfId="0" applyNumberFormat="1" applyFont="1" applyFill="1" applyBorder="1" applyAlignment="1">
      <alignment horizontal="right" vertical="top" wrapText="1"/>
    </xf>
    <xf numFmtId="3" fontId="8" fillId="0" borderId="11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4" fontId="9" fillId="0" borderId="10" xfId="0" applyNumberFormat="1" applyFont="1" applyFill="1" applyBorder="1" applyAlignment="1">
      <alignment horizontal="right" vertical="top" wrapText="1"/>
    </xf>
    <xf numFmtId="4" fontId="10" fillId="0" borderId="10" xfId="0" applyNumberFormat="1" applyFont="1" applyFill="1" applyBorder="1" applyAlignment="1">
      <alignment horizontal="right" vertical="top" wrapText="1"/>
    </xf>
    <xf numFmtId="3" fontId="10" fillId="0" borderId="10" xfId="0" applyNumberFormat="1" applyFont="1" applyFill="1" applyBorder="1" applyAlignment="1">
      <alignment horizontal="right" vertical="top" wrapText="1"/>
    </xf>
    <xf numFmtId="4" fontId="8" fillId="0" borderId="14" xfId="0" applyNumberFormat="1" applyFont="1" applyFill="1" applyBorder="1" applyAlignment="1">
      <alignment horizontal="right" vertical="top" wrapText="1"/>
    </xf>
    <xf numFmtId="4" fontId="10" fillId="0" borderId="14" xfId="0" applyNumberFormat="1" applyFont="1" applyFill="1" applyBorder="1" applyAlignment="1">
      <alignment horizontal="right" vertical="top" wrapText="1"/>
    </xf>
    <xf numFmtId="3" fontId="10" fillId="0" borderId="14" xfId="0" applyNumberFormat="1" applyFont="1" applyFill="1" applyBorder="1" applyAlignment="1">
      <alignment horizontal="right" vertical="top" wrapText="1"/>
    </xf>
    <xf numFmtId="4" fontId="9" fillId="0" borderId="14" xfId="0" applyNumberFormat="1" applyFont="1" applyFill="1" applyBorder="1" applyAlignment="1">
      <alignment horizontal="right"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3" fontId="11" fillId="0" borderId="14" xfId="0" applyNumberFormat="1" applyFont="1" applyFill="1" applyBorder="1" applyAlignment="1">
      <alignment horizontal="right" vertical="top" wrapText="1"/>
    </xf>
    <xf numFmtId="3" fontId="8" fillId="0" borderId="14" xfId="0" applyNumberFormat="1" applyFont="1" applyFill="1" applyBorder="1" applyAlignment="1">
      <alignment horizontal="right" vertical="top" wrapText="1"/>
    </xf>
    <xf numFmtId="3" fontId="9" fillId="0" borderId="14" xfId="0" applyNumberFormat="1" applyFont="1" applyFill="1" applyBorder="1" applyAlignment="1">
      <alignment horizontal="right" vertical="top" wrapText="1"/>
    </xf>
    <xf numFmtId="3" fontId="9" fillId="0" borderId="10" xfId="0" applyNumberFormat="1" applyFont="1" applyFill="1" applyBorder="1" applyAlignment="1">
      <alignment horizontal="right" vertical="top" wrapText="1"/>
    </xf>
    <xf numFmtId="4" fontId="8" fillId="0" borderId="16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horizontal="right" vertical="top" wrapText="1"/>
    </xf>
    <xf numFmtId="3" fontId="9" fillId="0" borderId="15" xfId="0" applyNumberFormat="1" applyFont="1" applyFill="1" applyBorder="1" applyAlignment="1">
      <alignment horizontal="right" vertical="top" wrapText="1"/>
    </xf>
    <xf numFmtId="4" fontId="8" fillId="0" borderId="17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3" fontId="8" fillId="0" borderId="13" xfId="0" applyNumberFormat="1" applyFont="1" applyFill="1" applyBorder="1" applyAlignment="1">
      <alignment horizontal="right" vertical="top" wrapText="1"/>
    </xf>
    <xf numFmtId="0" fontId="47" fillId="0" borderId="18" xfId="52" applyFont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12</xdr:row>
      <xdr:rowOff>0</xdr:rowOff>
    </xdr:from>
    <xdr:to>
      <xdr:col>2</xdr:col>
      <xdr:colOff>104775</xdr:colOff>
      <xdr:row>12</xdr:row>
      <xdr:rowOff>228600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124825" y="431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104775</xdr:colOff>
      <xdr:row>12</xdr:row>
      <xdr:rowOff>228600</xdr:rowOff>
    </xdr:to>
    <xdr:sp fLocksText="0">
      <xdr:nvSpPr>
        <xdr:cNvPr id="2" name="Text Box 1"/>
        <xdr:cNvSpPr txBox="1">
          <a:spLocks noChangeArrowheads="1"/>
        </xdr:cNvSpPr>
      </xdr:nvSpPr>
      <xdr:spPr>
        <a:xfrm>
          <a:off x="8124825" y="431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104775</xdr:colOff>
      <xdr:row>12</xdr:row>
      <xdr:rowOff>228600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8124825" y="431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104775</xdr:colOff>
      <xdr:row>12</xdr:row>
      <xdr:rowOff>228600</xdr:rowOff>
    </xdr:to>
    <xdr:sp fLocksText="0">
      <xdr:nvSpPr>
        <xdr:cNvPr id="4" name="Text Box 1"/>
        <xdr:cNvSpPr txBox="1">
          <a:spLocks noChangeArrowheads="1"/>
        </xdr:cNvSpPr>
      </xdr:nvSpPr>
      <xdr:spPr>
        <a:xfrm>
          <a:off x="8124825" y="43148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43"/>
  <sheetViews>
    <sheetView showZeros="0" tabSelected="1" view="pageBreakPreview" zoomScale="70" zoomScaleNormal="75" zoomScaleSheetLayoutView="70" zoomScalePageLayoutView="0" workbookViewId="0" topLeftCell="A81">
      <selection activeCell="D4" sqref="D4"/>
    </sheetView>
  </sheetViews>
  <sheetFormatPr defaultColWidth="8.8515625" defaultRowHeight="12.75"/>
  <cols>
    <col min="1" max="1" width="18.57421875" style="1" customWidth="1"/>
    <col min="2" max="2" width="103.28125" style="1" customWidth="1"/>
    <col min="3" max="4" width="23.7109375" style="2" customWidth="1"/>
    <col min="5" max="5" width="22.140625" style="2" customWidth="1"/>
    <col min="6" max="6" width="19.8515625" style="2" customWidth="1"/>
    <col min="7" max="7" width="19.7109375" style="1" customWidth="1"/>
    <col min="8" max="8" width="15.8515625" style="1" customWidth="1"/>
    <col min="9" max="9" width="25.28125" style="1" customWidth="1"/>
    <col min="10" max="10" width="19.421875" style="1" customWidth="1"/>
    <col min="11" max="16384" width="8.8515625" style="1" customWidth="1"/>
  </cols>
  <sheetData>
    <row r="1" spans="1:6" ht="28.5" customHeight="1">
      <c r="A1" s="3"/>
      <c r="B1" s="3"/>
      <c r="C1" s="4"/>
      <c r="D1" s="69" t="s">
        <v>89</v>
      </c>
      <c r="E1" s="69"/>
      <c r="F1" s="43"/>
    </row>
    <row r="2" spans="1:5" ht="19.5" customHeight="1">
      <c r="A2" s="3"/>
      <c r="B2" s="3"/>
      <c r="D2" s="44" t="s">
        <v>99</v>
      </c>
      <c r="E2" s="44"/>
    </row>
    <row r="3" spans="1:5" ht="20.25" customHeight="1">
      <c r="A3" s="3"/>
      <c r="B3" s="3"/>
      <c r="C3" s="5"/>
      <c r="D3" s="44" t="s">
        <v>100</v>
      </c>
      <c r="E3" s="44"/>
    </row>
    <row r="4" spans="1:5" ht="17.25" customHeight="1">
      <c r="A4" s="3"/>
      <c r="B4" s="3"/>
      <c r="C4" s="5"/>
      <c r="D4" s="5"/>
      <c r="E4" s="6"/>
    </row>
    <row r="5" spans="1:6" ht="26.25" customHeight="1">
      <c r="A5" s="71" t="s">
        <v>91</v>
      </c>
      <c r="B5" s="72"/>
      <c r="C5" s="72"/>
      <c r="D5" s="72"/>
      <c r="E5" s="72"/>
      <c r="F5" s="72"/>
    </row>
    <row r="6" spans="1:6" ht="26.25">
      <c r="A6" s="3"/>
      <c r="B6" s="3"/>
      <c r="D6" s="5"/>
      <c r="E6" s="5"/>
      <c r="F6" s="7" t="s">
        <v>2</v>
      </c>
    </row>
    <row r="7" spans="1:6" ht="26.25">
      <c r="A7" s="1">
        <v>4546000000</v>
      </c>
      <c r="B7" s="3"/>
      <c r="D7" s="5"/>
      <c r="E7" s="5"/>
      <c r="F7" s="7"/>
    </row>
    <row r="8" spans="1:6" ht="26.25">
      <c r="A8" s="45" t="s">
        <v>92</v>
      </c>
      <c r="B8" s="3"/>
      <c r="D8" s="5"/>
      <c r="E8" s="5"/>
      <c r="F8" s="7"/>
    </row>
    <row r="9" spans="1:6" ht="25.5" customHeight="1">
      <c r="A9" s="73" t="s">
        <v>3</v>
      </c>
      <c r="B9" s="73" t="s">
        <v>4</v>
      </c>
      <c r="C9" s="74" t="s">
        <v>40</v>
      </c>
      <c r="D9" s="74" t="s">
        <v>5</v>
      </c>
      <c r="E9" s="74" t="s">
        <v>6</v>
      </c>
      <c r="F9" s="74"/>
    </row>
    <row r="10" spans="1:6" ht="56.25" customHeight="1">
      <c r="A10" s="73"/>
      <c r="B10" s="73"/>
      <c r="C10" s="74"/>
      <c r="D10" s="74"/>
      <c r="E10" s="27" t="s">
        <v>40</v>
      </c>
      <c r="F10" s="26" t="s">
        <v>39</v>
      </c>
    </row>
    <row r="11" spans="1:27" ht="25.5" customHeight="1">
      <c r="A11" s="28">
        <v>10000000</v>
      </c>
      <c r="B11" s="22" t="s">
        <v>7</v>
      </c>
      <c r="C11" s="46">
        <f aca="true" t="shared" si="0" ref="C11:C53">D11+E11</f>
        <v>53529891</v>
      </c>
      <c r="D11" s="46">
        <f>SUM(D12+D20+D23+D29)</f>
        <v>53501891</v>
      </c>
      <c r="E11" s="46">
        <f>E12+E44</f>
        <v>28000</v>
      </c>
      <c r="F11" s="47">
        <f>F12</f>
        <v>0</v>
      </c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</row>
    <row r="12" spans="1:27" ht="42" customHeight="1">
      <c r="A12" s="28">
        <v>11000000</v>
      </c>
      <c r="B12" s="20" t="s">
        <v>8</v>
      </c>
      <c r="C12" s="48">
        <f t="shared" si="0"/>
        <v>25893100</v>
      </c>
      <c r="D12" s="48">
        <f>SUM(D13+D18)</f>
        <v>25893100</v>
      </c>
      <c r="E12" s="48">
        <f>SUM(E13+E18)</f>
        <v>0</v>
      </c>
      <c r="F12" s="49">
        <f>SUM(F13+F18)</f>
        <v>0</v>
      </c>
      <c r="G12" s="10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</row>
    <row r="13" spans="1:27" ht="27" customHeight="1">
      <c r="A13" s="28">
        <v>11010000</v>
      </c>
      <c r="B13" s="20" t="s">
        <v>9</v>
      </c>
      <c r="C13" s="48">
        <f t="shared" si="0"/>
        <v>25893000</v>
      </c>
      <c r="D13" s="48">
        <f>SUM(D14:D17)</f>
        <v>25893000</v>
      </c>
      <c r="E13" s="48">
        <f>SUM(E14:E17)</f>
        <v>0</v>
      </c>
      <c r="F13" s="49">
        <f>SUM(F14:F17)</f>
        <v>0</v>
      </c>
      <c r="G13" s="10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1:27" ht="45" customHeight="1">
      <c r="A14" s="29">
        <v>11010100</v>
      </c>
      <c r="B14" s="30" t="s">
        <v>10</v>
      </c>
      <c r="C14" s="50">
        <f t="shared" si="0"/>
        <v>16350000</v>
      </c>
      <c r="D14" s="50">
        <v>16350000</v>
      </c>
      <c r="E14" s="51">
        <v>0</v>
      </c>
      <c r="F14" s="52">
        <v>0</v>
      </c>
      <c r="G14" s="10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1:27" ht="57" customHeight="1" hidden="1">
      <c r="A15" s="29">
        <v>11010200</v>
      </c>
      <c r="B15" s="30" t="s">
        <v>11</v>
      </c>
      <c r="C15" s="50">
        <f t="shared" si="0"/>
        <v>0</v>
      </c>
      <c r="D15" s="50"/>
      <c r="E15" s="51">
        <v>0</v>
      </c>
      <c r="F15" s="52">
        <v>0</v>
      </c>
      <c r="G15" s="10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</row>
    <row r="16" spans="1:27" ht="45" customHeight="1">
      <c r="A16" s="29">
        <v>11010400</v>
      </c>
      <c r="B16" s="30" t="s">
        <v>12</v>
      </c>
      <c r="C16" s="50">
        <f t="shared" si="0"/>
        <v>8653000</v>
      </c>
      <c r="D16" s="50">
        <v>8653000</v>
      </c>
      <c r="E16" s="51">
        <v>0</v>
      </c>
      <c r="F16" s="52">
        <v>0</v>
      </c>
      <c r="G16" s="10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43.5" customHeight="1">
      <c r="A17" s="29">
        <v>11010500</v>
      </c>
      <c r="B17" s="30" t="s">
        <v>13</v>
      </c>
      <c r="C17" s="50">
        <f t="shared" si="0"/>
        <v>890000</v>
      </c>
      <c r="D17" s="50">
        <v>890000</v>
      </c>
      <c r="E17" s="51">
        <v>0</v>
      </c>
      <c r="F17" s="52">
        <v>0</v>
      </c>
      <c r="G17" s="10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7.75" customHeight="1">
      <c r="A18" s="28">
        <v>11020000</v>
      </c>
      <c r="B18" s="20" t="s">
        <v>14</v>
      </c>
      <c r="C18" s="48">
        <f t="shared" si="0"/>
        <v>100</v>
      </c>
      <c r="D18" s="48">
        <f>D19</f>
        <v>100</v>
      </c>
      <c r="E18" s="48">
        <f>E19</f>
        <v>0</v>
      </c>
      <c r="F18" s="49">
        <f>F19</f>
        <v>0</v>
      </c>
      <c r="G18" s="1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30" customHeight="1">
      <c r="A19" s="29">
        <v>11020200</v>
      </c>
      <c r="B19" s="30" t="s">
        <v>15</v>
      </c>
      <c r="C19" s="50">
        <f t="shared" si="0"/>
        <v>100</v>
      </c>
      <c r="D19" s="50">
        <v>100</v>
      </c>
      <c r="E19" s="51"/>
      <c r="F19" s="52">
        <v>0</v>
      </c>
      <c r="G19" s="10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30" customHeight="1">
      <c r="A20" s="31">
        <v>13000000</v>
      </c>
      <c r="B20" s="32" t="s">
        <v>0</v>
      </c>
      <c r="C20" s="48">
        <f t="shared" si="0"/>
        <v>7500</v>
      </c>
      <c r="D20" s="53">
        <f>SUM(D21)</f>
        <v>7500</v>
      </c>
      <c r="E20" s="54"/>
      <c r="F20" s="55"/>
      <c r="G20" s="1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30" customHeight="1">
      <c r="A21" s="31">
        <v>13010000</v>
      </c>
      <c r="B21" s="32" t="s">
        <v>1</v>
      </c>
      <c r="C21" s="48">
        <f t="shared" si="0"/>
        <v>7500</v>
      </c>
      <c r="D21" s="53">
        <f>SUM(D22)</f>
        <v>7500</v>
      </c>
      <c r="E21" s="54"/>
      <c r="F21" s="55"/>
      <c r="G21" s="10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63.75" customHeight="1">
      <c r="A22" s="33">
        <v>13010200</v>
      </c>
      <c r="B22" s="34" t="s">
        <v>88</v>
      </c>
      <c r="C22" s="50">
        <f t="shared" si="0"/>
        <v>7500</v>
      </c>
      <c r="D22" s="56">
        <v>7500</v>
      </c>
      <c r="E22" s="54"/>
      <c r="F22" s="55"/>
      <c r="G22" s="10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4" customHeight="1">
      <c r="A23" s="31">
        <v>14000000</v>
      </c>
      <c r="B23" s="35" t="s">
        <v>74</v>
      </c>
      <c r="C23" s="48">
        <f t="shared" si="0"/>
        <v>1940000</v>
      </c>
      <c r="D23" s="53">
        <f>SUM(D24+D26+D28)</f>
        <v>1940000</v>
      </c>
      <c r="E23" s="57"/>
      <c r="F23" s="58"/>
      <c r="G23" s="10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5.5" customHeight="1">
      <c r="A24" s="31">
        <v>14020000</v>
      </c>
      <c r="B24" s="35" t="s">
        <v>75</v>
      </c>
      <c r="C24" s="50">
        <f t="shared" si="0"/>
        <v>295000</v>
      </c>
      <c r="D24" s="56">
        <f>SUM(D25)</f>
        <v>295000</v>
      </c>
      <c r="E24" s="54"/>
      <c r="F24" s="55"/>
      <c r="G24" s="10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4" customHeight="1">
      <c r="A25" s="33">
        <v>14021900</v>
      </c>
      <c r="B25" s="34" t="s">
        <v>45</v>
      </c>
      <c r="C25" s="50">
        <f t="shared" si="0"/>
        <v>295000</v>
      </c>
      <c r="D25" s="56">
        <v>295000</v>
      </c>
      <c r="E25" s="54"/>
      <c r="F25" s="55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41.25" customHeight="1">
      <c r="A26" s="31">
        <v>14030000</v>
      </c>
      <c r="B26" s="35" t="s">
        <v>46</v>
      </c>
      <c r="C26" s="50">
        <f t="shared" si="0"/>
        <v>1480000</v>
      </c>
      <c r="D26" s="56">
        <f>SUM(D27)</f>
        <v>1480000</v>
      </c>
      <c r="E26" s="54"/>
      <c r="F26" s="55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2.5" customHeight="1">
      <c r="A27" s="33">
        <v>14031900</v>
      </c>
      <c r="B27" s="34" t="s">
        <v>45</v>
      </c>
      <c r="C27" s="50">
        <f t="shared" si="0"/>
        <v>1480000</v>
      </c>
      <c r="D27" s="56">
        <v>1480000</v>
      </c>
      <c r="E27" s="54"/>
      <c r="F27" s="55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42.75" customHeight="1">
      <c r="A28" s="33">
        <v>14040000</v>
      </c>
      <c r="B28" s="36" t="s">
        <v>47</v>
      </c>
      <c r="C28" s="50">
        <f t="shared" si="0"/>
        <v>165000</v>
      </c>
      <c r="D28" s="56">
        <v>165000</v>
      </c>
      <c r="E28" s="54"/>
      <c r="F28" s="55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7.75" customHeight="1">
      <c r="A29" s="31">
        <v>18000000</v>
      </c>
      <c r="B29" s="32" t="s">
        <v>48</v>
      </c>
      <c r="C29" s="48">
        <f t="shared" si="0"/>
        <v>25661291</v>
      </c>
      <c r="D29" s="53">
        <f>SUM(D30+D40)</f>
        <v>25661291</v>
      </c>
      <c r="E29" s="57"/>
      <c r="F29" s="58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7.75" customHeight="1">
      <c r="A30" s="31">
        <v>18010000</v>
      </c>
      <c r="B30" s="32" t="s">
        <v>49</v>
      </c>
      <c r="C30" s="48">
        <f t="shared" si="0"/>
        <v>13316291</v>
      </c>
      <c r="D30" s="53">
        <f>SUM(D31:D39)</f>
        <v>13316291</v>
      </c>
      <c r="E30" s="57"/>
      <c r="F30" s="58"/>
      <c r="G30" s="10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45.75" customHeight="1">
      <c r="A31" s="33">
        <v>18010100</v>
      </c>
      <c r="B31" s="36" t="s">
        <v>50</v>
      </c>
      <c r="C31" s="50">
        <f t="shared" si="0"/>
        <v>41000</v>
      </c>
      <c r="D31" s="56">
        <v>41000</v>
      </c>
      <c r="E31" s="54"/>
      <c r="F31" s="55"/>
      <c r="G31" s="10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44.25" customHeight="1">
      <c r="A32" s="33">
        <v>18010200</v>
      </c>
      <c r="B32" s="36" t="s">
        <v>51</v>
      </c>
      <c r="C32" s="50">
        <f t="shared" si="0"/>
        <v>27000</v>
      </c>
      <c r="D32" s="56">
        <v>27000</v>
      </c>
      <c r="E32" s="54"/>
      <c r="F32" s="55"/>
      <c r="G32" s="10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45" customHeight="1">
      <c r="A33" s="33">
        <v>18010300</v>
      </c>
      <c r="B33" s="36" t="s">
        <v>52</v>
      </c>
      <c r="C33" s="50">
        <f t="shared" si="0"/>
        <v>93291</v>
      </c>
      <c r="D33" s="56">
        <v>93291</v>
      </c>
      <c r="E33" s="54"/>
      <c r="F33" s="55"/>
      <c r="G33" s="10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42.75" customHeight="1">
      <c r="A34" s="33">
        <v>18010400</v>
      </c>
      <c r="B34" s="36" t="s">
        <v>53</v>
      </c>
      <c r="C34" s="50">
        <f t="shared" si="0"/>
        <v>2720000</v>
      </c>
      <c r="D34" s="56">
        <v>2720000</v>
      </c>
      <c r="E34" s="54"/>
      <c r="F34" s="55"/>
      <c r="G34" s="10">
        <f>SUM(D31:D34)</f>
        <v>2881291</v>
      </c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8.5" customHeight="1">
      <c r="A35" s="33">
        <v>18010500</v>
      </c>
      <c r="B35" s="36" t="s">
        <v>54</v>
      </c>
      <c r="C35" s="50">
        <f t="shared" si="0"/>
        <v>510000</v>
      </c>
      <c r="D35" s="56">
        <v>510000</v>
      </c>
      <c r="E35" s="54"/>
      <c r="F35" s="55"/>
      <c r="G35" s="10">
        <f>SUM(D35:D38)</f>
        <v>10410000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4" customHeight="1">
      <c r="A36" s="33">
        <v>18010600</v>
      </c>
      <c r="B36" s="36" t="s">
        <v>55</v>
      </c>
      <c r="C36" s="50">
        <f t="shared" si="0"/>
        <v>3400000</v>
      </c>
      <c r="D36" s="56">
        <v>3400000</v>
      </c>
      <c r="E36" s="54"/>
      <c r="F36" s="55"/>
      <c r="G36" s="10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4" customHeight="1">
      <c r="A37" s="33">
        <v>18010700</v>
      </c>
      <c r="B37" s="36" t="s">
        <v>56</v>
      </c>
      <c r="C37" s="50">
        <f t="shared" si="0"/>
        <v>6050000</v>
      </c>
      <c r="D37" s="56">
        <v>6050000</v>
      </c>
      <c r="E37" s="54"/>
      <c r="F37" s="55"/>
      <c r="G37" s="1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3.25" customHeight="1">
      <c r="A38" s="33">
        <v>18010900</v>
      </c>
      <c r="B38" s="36" t="s">
        <v>57</v>
      </c>
      <c r="C38" s="50">
        <f t="shared" si="0"/>
        <v>450000</v>
      </c>
      <c r="D38" s="56">
        <v>450000</v>
      </c>
      <c r="E38" s="54"/>
      <c r="F38" s="55"/>
      <c r="G38" s="10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4" customHeight="1">
      <c r="A39" s="33">
        <v>18011100</v>
      </c>
      <c r="B39" s="36" t="s">
        <v>58</v>
      </c>
      <c r="C39" s="50">
        <f t="shared" si="0"/>
        <v>25000</v>
      </c>
      <c r="D39" s="56">
        <v>25000</v>
      </c>
      <c r="E39" s="54"/>
      <c r="F39" s="55"/>
      <c r="G39" s="10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7.75" customHeight="1">
      <c r="A40" s="31">
        <v>18050000</v>
      </c>
      <c r="B40" s="32" t="s">
        <v>59</v>
      </c>
      <c r="C40" s="48">
        <f t="shared" si="0"/>
        <v>12345000</v>
      </c>
      <c r="D40" s="53">
        <f>SUM(D41:D43)</f>
        <v>12345000</v>
      </c>
      <c r="E40" s="57"/>
      <c r="F40" s="58"/>
      <c r="G40" s="10">
        <f>SUM(D35:D38)</f>
        <v>10410000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6.25" customHeight="1">
      <c r="A41" s="33">
        <v>18050300</v>
      </c>
      <c r="B41" s="34" t="s">
        <v>60</v>
      </c>
      <c r="C41" s="50">
        <f t="shared" si="0"/>
        <v>245000</v>
      </c>
      <c r="D41" s="56">
        <v>245000</v>
      </c>
      <c r="E41" s="54"/>
      <c r="F41" s="55"/>
      <c r="G41" s="10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8.5" customHeight="1">
      <c r="A42" s="33">
        <v>18050400</v>
      </c>
      <c r="B42" s="34" t="s">
        <v>61</v>
      </c>
      <c r="C42" s="50">
        <f t="shared" si="0"/>
        <v>2210000</v>
      </c>
      <c r="D42" s="56">
        <v>2210000</v>
      </c>
      <c r="E42" s="54"/>
      <c r="F42" s="55"/>
      <c r="G42" s="1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64.5" customHeight="1">
      <c r="A43" s="33">
        <v>18050500</v>
      </c>
      <c r="B43" s="36" t="s">
        <v>62</v>
      </c>
      <c r="C43" s="50">
        <f t="shared" si="0"/>
        <v>9890000</v>
      </c>
      <c r="D43" s="56">
        <v>9890000</v>
      </c>
      <c r="E43" s="54"/>
      <c r="F43" s="55"/>
      <c r="G43" s="10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9.25" customHeight="1">
      <c r="A44" s="31">
        <v>19000000</v>
      </c>
      <c r="B44" s="35" t="s">
        <v>63</v>
      </c>
      <c r="C44" s="48">
        <f t="shared" si="0"/>
        <v>28000</v>
      </c>
      <c r="D44" s="53"/>
      <c r="E44" s="53">
        <f>SUM(E45)</f>
        <v>28000</v>
      </c>
      <c r="F44" s="58"/>
      <c r="G44" s="10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9.25" customHeight="1">
      <c r="A45" s="31">
        <v>19010000</v>
      </c>
      <c r="B45" s="35" t="s">
        <v>64</v>
      </c>
      <c r="C45" s="48">
        <f t="shared" si="0"/>
        <v>28000</v>
      </c>
      <c r="D45" s="53">
        <f>SUM(D46:D48)</f>
        <v>0</v>
      </c>
      <c r="E45" s="53">
        <f>SUM(E46:E48)</f>
        <v>28000</v>
      </c>
      <c r="F45" s="59">
        <f>SUM(F46:F48)</f>
        <v>0</v>
      </c>
      <c r="G45" s="10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60" customHeight="1">
      <c r="A46" s="33">
        <v>19010100</v>
      </c>
      <c r="B46" s="68" t="s">
        <v>94</v>
      </c>
      <c r="C46" s="50">
        <f t="shared" si="0"/>
        <v>11500</v>
      </c>
      <c r="D46" s="56"/>
      <c r="E46" s="56">
        <v>11500</v>
      </c>
      <c r="F46" s="55"/>
      <c r="G46" s="10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57" customHeight="1">
      <c r="A47" s="33">
        <v>19010200</v>
      </c>
      <c r="B47" s="68" t="s">
        <v>94</v>
      </c>
      <c r="C47" s="50">
        <f t="shared" si="0"/>
        <v>16400</v>
      </c>
      <c r="D47" s="56"/>
      <c r="E47" s="56">
        <v>16400</v>
      </c>
      <c r="F47" s="55"/>
      <c r="G47" s="10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7" ht="45" customHeight="1">
      <c r="A48" s="33">
        <v>19010300</v>
      </c>
      <c r="B48" s="36" t="s">
        <v>65</v>
      </c>
      <c r="C48" s="50">
        <f t="shared" si="0"/>
        <v>100</v>
      </c>
      <c r="D48" s="56"/>
      <c r="E48" s="56">
        <v>100</v>
      </c>
      <c r="F48" s="55"/>
      <c r="G48" s="10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ht="24.75" customHeight="1">
      <c r="A49" s="31">
        <v>20000000</v>
      </c>
      <c r="B49" s="32" t="s">
        <v>16</v>
      </c>
      <c r="C49" s="48">
        <f t="shared" si="0"/>
        <v>1195027</v>
      </c>
      <c r="D49" s="53">
        <f>SUM(D50+D53)</f>
        <v>34267</v>
      </c>
      <c r="E49" s="53">
        <f>SUM(E72)</f>
        <v>1160760</v>
      </c>
      <c r="F49" s="59">
        <f>SUM(F50:F100)</f>
        <v>0</v>
      </c>
      <c r="G49" s="10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4.75" customHeight="1">
      <c r="A50" s="31">
        <v>21000000</v>
      </c>
      <c r="B50" s="32" t="s">
        <v>66</v>
      </c>
      <c r="C50" s="48">
        <f t="shared" si="0"/>
        <v>4967</v>
      </c>
      <c r="D50" s="53">
        <f>SUM(D51)</f>
        <v>4967</v>
      </c>
      <c r="E50" s="53"/>
      <c r="F50" s="59"/>
      <c r="G50" s="10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ht="24.75" customHeight="1">
      <c r="A51" s="31">
        <v>21080000</v>
      </c>
      <c r="B51" s="32" t="s">
        <v>17</v>
      </c>
      <c r="C51" s="48">
        <f t="shared" si="0"/>
        <v>4967</v>
      </c>
      <c r="D51" s="53">
        <f>SUM(D52)</f>
        <v>4967</v>
      </c>
      <c r="E51" s="53"/>
      <c r="F51" s="59"/>
      <c r="G51" s="10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ht="24.75" customHeight="1">
      <c r="A52" s="33">
        <v>21081100</v>
      </c>
      <c r="B52" s="34" t="s">
        <v>67</v>
      </c>
      <c r="C52" s="50">
        <f t="shared" si="0"/>
        <v>4967</v>
      </c>
      <c r="D52" s="56">
        <v>4967</v>
      </c>
      <c r="E52" s="56"/>
      <c r="F52" s="60"/>
      <c r="G52" s="10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ht="27.75" customHeight="1">
      <c r="A53" s="28">
        <v>22000000</v>
      </c>
      <c r="B53" s="20" t="s">
        <v>18</v>
      </c>
      <c r="C53" s="48">
        <f t="shared" si="0"/>
        <v>29300</v>
      </c>
      <c r="D53" s="48">
        <f>SUM(D70+D66+D54)</f>
        <v>29300</v>
      </c>
      <c r="E53" s="48"/>
      <c r="F53" s="49"/>
      <c r="G53" s="10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</row>
    <row r="54" spans="1:27" ht="24" customHeight="1">
      <c r="A54" s="28">
        <v>22010000</v>
      </c>
      <c r="B54" s="20" t="s">
        <v>19</v>
      </c>
      <c r="C54" s="48">
        <f aca="true" t="shared" si="1" ref="C54:C70">D54+E54</f>
        <v>11000</v>
      </c>
      <c r="D54" s="48">
        <f>D55+D56+D57+D58+D59+D60+D61+D63+D62</f>
        <v>11000</v>
      </c>
      <c r="E54" s="48"/>
      <c r="F54" s="49"/>
      <c r="G54" s="10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37.5" customHeight="1" hidden="1">
      <c r="A55" s="29">
        <v>22010300</v>
      </c>
      <c r="B55" s="30" t="s">
        <v>43</v>
      </c>
      <c r="C55" s="48">
        <f t="shared" si="1"/>
        <v>0</v>
      </c>
      <c r="D55" s="50"/>
      <c r="E55" s="50">
        <v>0</v>
      </c>
      <c r="F55" s="61">
        <v>0</v>
      </c>
      <c r="G55" s="10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27" ht="23.25" customHeight="1" hidden="1">
      <c r="A56" s="29">
        <v>22010500</v>
      </c>
      <c r="B56" s="30" t="s">
        <v>20</v>
      </c>
      <c r="C56" s="48">
        <f t="shared" si="1"/>
        <v>0</v>
      </c>
      <c r="D56" s="50"/>
      <c r="E56" s="50">
        <v>0</v>
      </c>
      <c r="F56" s="61">
        <v>0</v>
      </c>
      <c r="G56" s="10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</row>
    <row r="57" spans="1:27" ht="10.5" customHeight="1" hidden="1">
      <c r="A57" s="29">
        <v>22010600</v>
      </c>
      <c r="B57" s="30" t="s">
        <v>21</v>
      </c>
      <c r="C57" s="48">
        <f t="shared" si="1"/>
        <v>0</v>
      </c>
      <c r="D57" s="50"/>
      <c r="E57" s="50">
        <v>0</v>
      </c>
      <c r="F57" s="61">
        <v>0</v>
      </c>
      <c r="G57" s="10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</row>
    <row r="58" spans="1:27" ht="37.5" customHeight="1" hidden="1">
      <c r="A58" s="29">
        <v>22010700</v>
      </c>
      <c r="B58" s="30" t="s">
        <v>22</v>
      </c>
      <c r="C58" s="48">
        <f t="shared" si="1"/>
        <v>0</v>
      </c>
      <c r="D58" s="50"/>
      <c r="E58" s="50"/>
      <c r="F58" s="61"/>
      <c r="G58" s="10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</row>
    <row r="59" spans="1:27" ht="0.75" customHeight="1" hidden="1">
      <c r="A59" s="29">
        <v>22010900</v>
      </c>
      <c r="B59" s="30" t="s">
        <v>23</v>
      </c>
      <c r="C59" s="48">
        <f t="shared" si="1"/>
        <v>0</v>
      </c>
      <c r="D59" s="50"/>
      <c r="E59" s="50"/>
      <c r="F59" s="61"/>
      <c r="G59" s="10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</row>
    <row r="60" spans="1:27" ht="23.25" customHeight="1" hidden="1">
      <c r="A60" s="29">
        <v>22011000</v>
      </c>
      <c r="B60" s="30" t="s">
        <v>24</v>
      </c>
      <c r="C60" s="48">
        <f t="shared" si="1"/>
        <v>0</v>
      </c>
      <c r="D60" s="50"/>
      <c r="E60" s="50">
        <v>0</v>
      </c>
      <c r="F60" s="61">
        <v>0</v>
      </c>
      <c r="G60" s="10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</row>
    <row r="61" spans="1:27" ht="17.25" customHeight="1" hidden="1">
      <c r="A61" s="29"/>
      <c r="B61" s="30"/>
      <c r="C61" s="48">
        <f t="shared" si="1"/>
        <v>0</v>
      </c>
      <c r="D61" s="50"/>
      <c r="E61" s="50">
        <v>0</v>
      </c>
      <c r="F61" s="61">
        <v>0</v>
      </c>
      <c r="G61" s="10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</row>
    <row r="62" spans="1:27" ht="22.5" customHeight="1">
      <c r="A62" s="29">
        <v>22012500</v>
      </c>
      <c r="B62" s="30" t="s">
        <v>97</v>
      </c>
      <c r="C62" s="50">
        <f t="shared" si="1"/>
        <v>11000</v>
      </c>
      <c r="D62" s="50">
        <v>11000</v>
      </c>
      <c r="E62" s="50"/>
      <c r="F62" s="61"/>
      <c r="G62" s="10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ht="2.25" customHeight="1" hidden="1">
      <c r="A63" s="29">
        <v>22012600</v>
      </c>
      <c r="B63" s="30" t="s">
        <v>44</v>
      </c>
      <c r="C63" s="48">
        <f t="shared" si="1"/>
        <v>0</v>
      </c>
      <c r="D63" s="50"/>
      <c r="E63" s="50">
        <v>0</v>
      </c>
      <c r="F63" s="61">
        <v>0</v>
      </c>
      <c r="G63" s="10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</row>
    <row r="64" spans="1:27" ht="32.25" customHeight="1" hidden="1">
      <c r="A64" s="28">
        <v>22080000</v>
      </c>
      <c r="B64" s="20" t="s">
        <v>25</v>
      </c>
      <c r="C64" s="48">
        <f t="shared" si="1"/>
        <v>0</v>
      </c>
      <c r="D64" s="48">
        <f>D65</f>
        <v>0</v>
      </c>
      <c r="E64" s="48"/>
      <c r="F64" s="49"/>
      <c r="G64" s="10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</row>
    <row r="65" spans="1:27" ht="33" customHeight="1" hidden="1">
      <c r="A65" s="29">
        <v>22080400</v>
      </c>
      <c r="B65" s="30" t="s">
        <v>26</v>
      </c>
      <c r="C65" s="48">
        <f t="shared" si="1"/>
        <v>0</v>
      </c>
      <c r="D65" s="50"/>
      <c r="E65" s="50">
        <v>0</v>
      </c>
      <c r="F65" s="61">
        <v>0</v>
      </c>
      <c r="G65" s="10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</row>
    <row r="66" spans="1:27" ht="30" customHeight="1">
      <c r="A66" s="28">
        <v>22090000</v>
      </c>
      <c r="B66" s="20" t="s">
        <v>68</v>
      </c>
      <c r="C66" s="48">
        <f t="shared" si="1"/>
        <v>12300</v>
      </c>
      <c r="D66" s="48">
        <f>SUM(D67:D68)</f>
        <v>12300</v>
      </c>
      <c r="E66" s="48"/>
      <c r="F66" s="49"/>
      <c r="G66" s="10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</row>
    <row r="67" spans="1:27" ht="39.75" customHeight="1">
      <c r="A67" s="29">
        <v>22090100</v>
      </c>
      <c r="B67" s="37" t="s">
        <v>73</v>
      </c>
      <c r="C67" s="50">
        <f t="shared" si="1"/>
        <v>12000</v>
      </c>
      <c r="D67" s="50">
        <v>12000</v>
      </c>
      <c r="E67" s="50"/>
      <c r="F67" s="61"/>
      <c r="G67" s="10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</row>
    <row r="68" spans="1:27" ht="37.5" customHeight="1">
      <c r="A68" s="29">
        <v>22090400</v>
      </c>
      <c r="B68" s="38" t="s">
        <v>69</v>
      </c>
      <c r="C68" s="50">
        <f t="shared" si="1"/>
        <v>300</v>
      </c>
      <c r="D68" s="50">
        <v>300</v>
      </c>
      <c r="E68" s="50"/>
      <c r="F68" s="61"/>
      <c r="G68" s="10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</row>
    <row r="69" spans="1:27" ht="64.5" customHeight="1" hidden="1">
      <c r="A69" s="29">
        <v>22130000</v>
      </c>
      <c r="B69" s="30" t="s">
        <v>86</v>
      </c>
      <c r="C69" s="50">
        <f>SUM(D69)</f>
        <v>0</v>
      </c>
      <c r="D69" s="50">
        <v>0</v>
      </c>
      <c r="E69" s="50"/>
      <c r="F69" s="61"/>
      <c r="G69" s="10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</row>
    <row r="70" spans="1:27" ht="87.75" customHeight="1">
      <c r="A70" s="28">
        <v>22130000</v>
      </c>
      <c r="B70" s="30" t="s">
        <v>93</v>
      </c>
      <c r="C70" s="48">
        <f t="shared" si="1"/>
        <v>6000</v>
      </c>
      <c r="D70" s="48">
        <v>6000</v>
      </c>
      <c r="E70" s="50"/>
      <c r="F70" s="61"/>
      <c r="G70" s="10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27" ht="26.25" customHeight="1">
      <c r="A71" s="28">
        <v>25000000</v>
      </c>
      <c r="B71" s="20" t="s">
        <v>27</v>
      </c>
      <c r="C71" s="48">
        <f aca="true" t="shared" si="2" ref="C71:C99">D71+E71</f>
        <v>1160760</v>
      </c>
      <c r="D71" s="48">
        <f>SUM(D72+D77)</f>
        <v>0</v>
      </c>
      <c r="E71" s="48">
        <f>E72+E77</f>
        <v>1160760</v>
      </c>
      <c r="F71" s="49"/>
      <c r="G71" s="10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27" ht="40.5">
      <c r="A72" s="28">
        <v>25010000</v>
      </c>
      <c r="B72" s="20" t="s">
        <v>87</v>
      </c>
      <c r="C72" s="48">
        <f t="shared" si="2"/>
        <v>1160760</v>
      </c>
      <c r="D72" s="48">
        <f>SUM(D73:D76)</f>
        <v>0</v>
      </c>
      <c r="E72" s="48">
        <f>SUM(E73:E80)</f>
        <v>1160760</v>
      </c>
      <c r="F72" s="49"/>
      <c r="G72" s="10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ht="45.75" customHeight="1">
      <c r="A73" s="29">
        <v>25010100</v>
      </c>
      <c r="B73" s="30" t="s">
        <v>28</v>
      </c>
      <c r="C73" s="50">
        <f t="shared" si="2"/>
        <v>1138260</v>
      </c>
      <c r="D73" s="50"/>
      <c r="E73" s="50">
        <v>1138260</v>
      </c>
      <c r="F73" s="61"/>
      <c r="G73" s="10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27" ht="27.75" customHeight="1">
      <c r="A74" s="29">
        <v>25010200</v>
      </c>
      <c r="B74" s="30" t="s">
        <v>29</v>
      </c>
      <c r="C74" s="50">
        <f t="shared" si="2"/>
        <v>0</v>
      </c>
      <c r="D74" s="50"/>
      <c r="E74" s="50"/>
      <c r="F74" s="61"/>
      <c r="G74" s="10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27" ht="42" customHeight="1">
      <c r="A75" s="29">
        <v>25010300</v>
      </c>
      <c r="B75" s="30" t="s">
        <v>95</v>
      </c>
      <c r="C75" s="50">
        <f t="shared" si="2"/>
        <v>22200</v>
      </c>
      <c r="D75" s="50"/>
      <c r="E75" s="50">
        <v>22200</v>
      </c>
      <c r="F75" s="61"/>
      <c r="G75" s="10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38.25" customHeight="1" hidden="1">
      <c r="A76" s="29">
        <v>25010400</v>
      </c>
      <c r="B76" s="30" t="s">
        <v>30</v>
      </c>
      <c r="C76" s="50">
        <f t="shared" si="2"/>
        <v>0</v>
      </c>
      <c r="D76" s="50"/>
      <c r="E76" s="50"/>
      <c r="F76" s="61"/>
      <c r="G76" s="10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</row>
    <row r="77" spans="1:27" ht="22.5" customHeight="1" hidden="1">
      <c r="A77" s="28">
        <v>25020000</v>
      </c>
      <c r="B77" s="20" t="s">
        <v>31</v>
      </c>
      <c r="C77" s="48">
        <f t="shared" si="2"/>
        <v>0</v>
      </c>
      <c r="D77" s="48">
        <f>SUM(D78:D79)</f>
        <v>0</v>
      </c>
      <c r="E77" s="48">
        <f>SUM(E78:E79)</f>
        <v>0</v>
      </c>
      <c r="F77" s="49"/>
      <c r="G77" s="10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</row>
    <row r="78" spans="1:27" ht="1.5" customHeight="1" hidden="1">
      <c r="A78" s="29">
        <v>25020100</v>
      </c>
      <c r="B78" s="30" t="s">
        <v>32</v>
      </c>
      <c r="C78" s="50">
        <f t="shared" si="2"/>
        <v>0</v>
      </c>
      <c r="D78" s="50"/>
      <c r="E78" s="50"/>
      <c r="F78" s="61"/>
      <c r="G78" s="10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</row>
    <row r="79" spans="1:27" ht="21" customHeight="1" hidden="1">
      <c r="A79" s="29">
        <v>25020200</v>
      </c>
      <c r="B79" s="30" t="s">
        <v>70</v>
      </c>
      <c r="C79" s="50">
        <f t="shared" si="2"/>
        <v>0</v>
      </c>
      <c r="D79" s="50"/>
      <c r="E79" s="50"/>
      <c r="F79" s="61"/>
      <c r="G79" s="10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</row>
    <row r="80" spans="1:27" ht="41.25" customHeight="1">
      <c r="A80" s="29">
        <v>25010400</v>
      </c>
      <c r="B80" s="30" t="s">
        <v>30</v>
      </c>
      <c r="C80" s="50"/>
      <c r="D80" s="50"/>
      <c r="E80" s="50">
        <v>300</v>
      </c>
      <c r="F80" s="61"/>
      <c r="G80" s="10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</row>
    <row r="81" spans="1:27" ht="28.5" customHeight="1">
      <c r="A81" s="29"/>
      <c r="B81" s="20" t="s">
        <v>33</v>
      </c>
      <c r="C81" s="48">
        <f t="shared" si="2"/>
        <v>54724918</v>
      </c>
      <c r="D81" s="48">
        <f>SUM(D11,D49)</f>
        <v>53536158</v>
      </c>
      <c r="E81" s="48">
        <f>SUM(E11,E49)</f>
        <v>1188760</v>
      </c>
      <c r="F81" s="49">
        <v>0</v>
      </c>
      <c r="G81" s="10"/>
      <c r="H81" s="10"/>
      <c r="I81" s="10"/>
      <c r="J81" s="10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</row>
    <row r="82" spans="1:27" ht="23.25" customHeight="1">
      <c r="A82" s="28">
        <v>40000000</v>
      </c>
      <c r="B82" s="20" t="s">
        <v>34</v>
      </c>
      <c r="C82" s="48">
        <f t="shared" si="2"/>
        <v>37311798</v>
      </c>
      <c r="D82" s="48">
        <f>SUM(D83)</f>
        <v>37311798</v>
      </c>
      <c r="E82" s="48">
        <f>E83</f>
        <v>0</v>
      </c>
      <c r="F82" s="48"/>
      <c r="G82" s="10"/>
      <c r="H82" s="10"/>
      <c r="I82" s="10"/>
      <c r="J82" s="10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</row>
    <row r="83" spans="1:27" ht="23.25" customHeight="1">
      <c r="A83" s="28">
        <v>41000000</v>
      </c>
      <c r="B83" s="20" t="s">
        <v>35</v>
      </c>
      <c r="C83" s="48">
        <f t="shared" si="2"/>
        <v>37311798</v>
      </c>
      <c r="D83" s="48">
        <f>SUM(D84+D86+D92)</f>
        <v>37311798</v>
      </c>
      <c r="E83" s="48"/>
      <c r="F83" s="48"/>
      <c r="G83" s="10"/>
      <c r="H83" s="10"/>
      <c r="I83" s="10"/>
      <c r="J83" s="10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</row>
    <row r="84" spans="1:27" ht="23.25" customHeight="1">
      <c r="A84" s="28">
        <v>41020000</v>
      </c>
      <c r="B84" s="20" t="s">
        <v>96</v>
      </c>
      <c r="C84" s="48">
        <f t="shared" si="2"/>
        <v>6780998</v>
      </c>
      <c r="D84" s="48">
        <f>SUM(D85+D89)</f>
        <v>6780998</v>
      </c>
      <c r="E84" s="48">
        <f>E85</f>
        <v>0</v>
      </c>
      <c r="F84" s="49"/>
      <c r="G84" s="10"/>
      <c r="H84" s="10"/>
      <c r="I84" s="10"/>
      <c r="J84" s="10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</row>
    <row r="85" spans="1:27" ht="21.75" customHeight="1">
      <c r="A85" s="29">
        <v>41020100</v>
      </c>
      <c r="B85" s="39" t="s">
        <v>42</v>
      </c>
      <c r="C85" s="48">
        <f t="shared" si="2"/>
        <v>3173100</v>
      </c>
      <c r="D85" s="50">
        <v>3173100</v>
      </c>
      <c r="E85" s="50">
        <v>0</v>
      </c>
      <c r="F85" s="61"/>
      <c r="G85" s="10"/>
      <c r="H85" s="10"/>
      <c r="I85" s="10"/>
      <c r="J85" s="10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</row>
    <row r="86" spans="1:27" ht="20.25" customHeight="1">
      <c r="A86" s="28">
        <v>41030000</v>
      </c>
      <c r="B86" s="20" t="s">
        <v>76</v>
      </c>
      <c r="C86" s="48">
        <f t="shared" si="2"/>
        <v>29866400</v>
      </c>
      <c r="D86" s="48">
        <f>SUM(D87:D88)</f>
        <v>29866400</v>
      </c>
      <c r="E86" s="48"/>
      <c r="F86" s="48"/>
      <c r="G86" s="10"/>
      <c r="H86" s="10"/>
      <c r="I86" s="10"/>
      <c r="J86" s="10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7" ht="27" customHeight="1">
      <c r="A87" s="29">
        <v>41033900</v>
      </c>
      <c r="B87" s="30" t="s">
        <v>36</v>
      </c>
      <c r="C87" s="48">
        <f t="shared" si="2"/>
        <v>27892900</v>
      </c>
      <c r="D87" s="50">
        <f>27276500+616400</f>
        <v>27892900</v>
      </c>
      <c r="E87" s="50">
        <v>0</v>
      </c>
      <c r="F87" s="61"/>
      <c r="G87" s="10"/>
    </row>
    <row r="88" spans="1:7" ht="27" customHeight="1">
      <c r="A88" s="29">
        <v>41034200</v>
      </c>
      <c r="B88" s="30" t="s">
        <v>37</v>
      </c>
      <c r="C88" s="48">
        <f t="shared" si="2"/>
        <v>1973500</v>
      </c>
      <c r="D88" s="50">
        <v>1973500</v>
      </c>
      <c r="E88" s="50">
        <v>0</v>
      </c>
      <c r="F88" s="61"/>
      <c r="G88" s="10"/>
    </row>
    <row r="89" spans="1:7" ht="27" customHeight="1">
      <c r="A89" s="28">
        <v>41040000</v>
      </c>
      <c r="B89" s="20" t="s">
        <v>80</v>
      </c>
      <c r="C89" s="48">
        <f>D89+E89</f>
        <v>3607898</v>
      </c>
      <c r="D89" s="48">
        <f>SUM(D90+D91)</f>
        <v>3607898</v>
      </c>
      <c r="E89" s="48"/>
      <c r="F89" s="48"/>
      <c r="G89" s="10"/>
    </row>
    <row r="90" spans="1:7" ht="61.5" customHeight="1">
      <c r="A90" s="29">
        <v>41040200</v>
      </c>
      <c r="B90" s="30" t="s">
        <v>81</v>
      </c>
      <c r="C90" s="48">
        <f t="shared" si="2"/>
        <v>3594714</v>
      </c>
      <c r="D90" s="50">
        <v>3594714</v>
      </c>
      <c r="E90" s="50"/>
      <c r="F90" s="61"/>
      <c r="G90" s="10"/>
    </row>
    <row r="91" spans="1:7" ht="22.5" customHeight="1">
      <c r="A91" s="29">
        <v>41040400</v>
      </c>
      <c r="B91" s="30" t="s">
        <v>98</v>
      </c>
      <c r="C91" s="48">
        <f t="shared" si="2"/>
        <v>13184</v>
      </c>
      <c r="D91" s="50">
        <v>13184</v>
      </c>
      <c r="E91" s="50"/>
      <c r="F91" s="61"/>
      <c r="G91" s="10"/>
    </row>
    <row r="92" spans="1:7" ht="24.75" customHeight="1">
      <c r="A92" s="28">
        <v>41050000</v>
      </c>
      <c r="B92" s="20" t="s">
        <v>79</v>
      </c>
      <c r="C92" s="48">
        <f t="shared" si="2"/>
        <v>664400</v>
      </c>
      <c r="D92" s="48">
        <f>SUM(D94:D95)</f>
        <v>664400</v>
      </c>
      <c r="E92" s="48"/>
      <c r="F92" s="48"/>
      <c r="G92" s="10"/>
    </row>
    <row r="93" spans="1:7" ht="2.25" customHeight="1" hidden="1">
      <c r="A93" s="29">
        <v>41051000</v>
      </c>
      <c r="B93" s="30" t="s">
        <v>78</v>
      </c>
      <c r="C93" s="48">
        <f t="shared" si="2"/>
        <v>0</v>
      </c>
      <c r="D93" s="50"/>
      <c r="E93" s="50"/>
      <c r="F93" s="61"/>
      <c r="G93" s="10"/>
    </row>
    <row r="94" spans="1:7" ht="62.25" customHeight="1">
      <c r="A94" s="29">
        <v>41051200</v>
      </c>
      <c r="B94" s="30" t="s">
        <v>82</v>
      </c>
      <c r="C94" s="48">
        <f t="shared" si="2"/>
        <v>254400</v>
      </c>
      <c r="D94" s="50">
        <f>262404+8472-16476</f>
        <v>254400</v>
      </c>
      <c r="E94" s="50"/>
      <c r="F94" s="61"/>
      <c r="G94" s="10"/>
    </row>
    <row r="95" spans="1:7" ht="22.5" customHeight="1">
      <c r="A95" s="29">
        <v>41053900</v>
      </c>
      <c r="B95" s="30" t="s">
        <v>77</v>
      </c>
      <c r="C95" s="48">
        <f t="shared" si="2"/>
        <v>410000</v>
      </c>
      <c r="D95" s="50">
        <f>SUM(D96+D97)</f>
        <v>410000</v>
      </c>
      <c r="E95" s="50">
        <f>SUM(E96+E97)</f>
        <v>0</v>
      </c>
      <c r="F95" s="50"/>
      <c r="G95" s="10"/>
    </row>
    <row r="96" spans="1:7" ht="45.75" customHeight="1">
      <c r="A96" s="29"/>
      <c r="B96" s="30" t="s">
        <v>90</v>
      </c>
      <c r="C96" s="62">
        <f t="shared" si="2"/>
        <v>410000</v>
      </c>
      <c r="D96" s="50">
        <v>410000</v>
      </c>
      <c r="E96" s="50"/>
      <c r="F96" s="61"/>
      <c r="G96" s="10"/>
    </row>
    <row r="97" spans="1:7" ht="27.75" customHeight="1" hidden="1">
      <c r="A97" s="29"/>
      <c r="B97" s="30" t="s">
        <v>84</v>
      </c>
      <c r="C97" s="53">
        <f t="shared" si="2"/>
        <v>0</v>
      </c>
      <c r="D97" s="50"/>
      <c r="E97" s="50"/>
      <c r="F97" s="50"/>
      <c r="G97" s="10"/>
    </row>
    <row r="98" spans="1:7" ht="27.75" customHeight="1" hidden="1">
      <c r="A98" s="29">
        <v>41035800</v>
      </c>
      <c r="B98" s="30" t="s">
        <v>71</v>
      </c>
      <c r="C98" s="48">
        <f t="shared" si="2"/>
        <v>0</v>
      </c>
      <c r="D98" s="50"/>
      <c r="E98" s="50"/>
      <c r="F98" s="61"/>
      <c r="G98" s="10"/>
    </row>
    <row r="99" spans="1:7" ht="28.5" customHeight="1" hidden="1">
      <c r="A99" s="40">
        <v>41037000</v>
      </c>
      <c r="B99" s="41" t="s">
        <v>38</v>
      </c>
      <c r="C99" s="48">
        <f t="shared" si="2"/>
        <v>0</v>
      </c>
      <c r="D99" s="63"/>
      <c r="E99" s="63">
        <v>0</v>
      </c>
      <c r="F99" s="64">
        <v>0</v>
      </c>
      <c r="G99" s="10"/>
    </row>
    <row r="100" spans="1:10" ht="24.75" customHeight="1">
      <c r="A100" s="42"/>
      <c r="B100" s="23" t="s">
        <v>41</v>
      </c>
      <c r="C100" s="62">
        <f>SUM(D100:E100)</f>
        <v>92036716</v>
      </c>
      <c r="D100" s="65">
        <f>D81+D82</f>
        <v>90847956</v>
      </c>
      <c r="E100" s="66">
        <f>SUM(E11+E49)</f>
        <v>1188760</v>
      </c>
      <c r="F100" s="67">
        <f>F81+F82</f>
        <v>0</v>
      </c>
      <c r="G100" s="10"/>
      <c r="H100" s="21"/>
      <c r="I100" s="21"/>
      <c r="J100" s="21"/>
    </row>
    <row r="101" spans="1:6" ht="33" customHeight="1">
      <c r="A101" s="11"/>
      <c r="B101" s="12"/>
      <c r="C101" s="13"/>
      <c r="D101" s="13"/>
      <c r="E101" s="13"/>
      <c r="F101" s="13"/>
    </row>
    <row r="102" spans="1:6" ht="25.5" customHeight="1">
      <c r="A102" s="70" t="s">
        <v>72</v>
      </c>
      <c r="B102" s="70"/>
      <c r="C102" s="24"/>
      <c r="D102" s="25"/>
      <c r="E102" s="75" t="s">
        <v>83</v>
      </c>
      <c r="F102" s="75"/>
    </row>
    <row r="103" spans="1:6" ht="18" customHeight="1">
      <c r="A103" s="14"/>
      <c r="B103" s="14"/>
      <c r="C103" s="10"/>
      <c r="D103" s="10"/>
      <c r="E103" s="10"/>
      <c r="F103" s="10"/>
    </row>
    <row r="104" spans="1:6" ht="83.25" customHeight="1">
      <c r="A104" s="9"/>
      <c r="B104" s="16"/>
      <c r="C104" s="8"/>
      <c r="D104" s="8"/>
      <c r="E104" s="8"/>
      <c r="F104" s="15"/>
    </row>
    <row r="105" spans="1:6" ht="76.5" customHeight="1">
      <c r="A105" s="9"/>
      <c r="B105" s="16"/>
      <c r="C105" s="15"/>
      <c r="D105" s="15"/>
      <c r="E105" s="15"/>
      <c r="F105" s="15"/>
    </row>
    <row r="106" spans="1:6" ht="18.75">
      <c r="A106" s="9"/>
      <c r="B106" s="9"/>
      <c r="C106" s="15"/>
      <c r="D106" s="15"/>
      <c r="E106" s="15"/>
      <c r="F106" s="15"/>
    </row>
    <row r="107" spans="1:6" ht="18.75">
      <c r="A107" s="9"/>
      <c r="B107" s="9"/>
      <c r="C107" s="15"/>
      <c r="D107" s="15"/>
      <c r="E107" s="15"/>
      <c r="F107" s="15"/>
    </row>
    <row r="108" spans="1:6" ht="18.75">
      <c r="A108" s="9"/>
      <c r="B108" s="9"/>
      <c r="C108" s="15"/>
      <c r="D108" s="15"/>
      <c r="E108" s="15"/>
      <c r="F108" s="15"/>
    </row>
    <row r="109" spans="1:6" ht="18.75">
      <c r="A109" s="9"/>
      <c r="B109" s="9"/>
      <c r="C109" s="15"/>
      <c r="D109" s="15"/>
      <c r="E109" s="15"/>
      <c r="F109" s="15"/>
    </row>
    <row r="110" spans="1:6" ht="18.75">
      <c r="A110" s="9"/>
      <c r="B110" s="9"/>
      <c r="C110" s="15"/>
      <c r="D110" s="15"/>
      <c r="E110" s="15"/>
      <c r="F110" s="15"/>
    </row>
    <row r="111" spans="1:6" ht="18.75">
      <c r="A111" s="9"/>
      <c r="B111" s="9"/>
      <c r="C111" s="15"/>
      <c r="D111" s="15"/>
      <c r="E111" s="15"/>
      <c r="F111" s="15"/>
    </row>
    <row r="112" spans="1:6" ht="18.75">
      <c r="A112" s="9"/>
      <c r="B112" s="9"/>
      <c r="C112" s="15"/>
      <c r="D112" s="15"/>
      <c r="E112" s="15"/>
      <c r="F112" s="15"/>
    </row>
    <row r="113" spans="1:6" ht="18.75">
      <c r="A113" s="9"/>
      <c r="B113" s="9"/>
      <c r="C113" s="15"/>
      <c r="D113" s="15"/>
      <c r="E113" s="15"/>
      <c r="F113" s="15"/>
    </row>
    <row r="114" spans="1:6" ht="18.75">
      <c r="A114" s="9"/>
      <c r="B114" s="9"/>
      <c r="C114" s="15"/>
      <c r="D114" s="15"/>
      <c r="E114" s="15"/>
      <c r="F114" s="15"/>
    </row>
    <row r="115" spans="1:6" ht="66.75" customHeight="1">
      <c r="A115" s="9"/>
      <c r="B115" s="9"/>
      <c r="C115" s="15"/>
      <c r="D115" s="15"/>
      <c r="E115" s="15"/>
      <c r="F115" s="15"/>
    </row>
    <row r="116" spans="1:6" ht="31.5" customHeight="1">
      <c r="A116" s="9"/>
      <c r="B116" s="9"/>
      <c r="C116" s="15"/>
      <c r="D116" s="15"/>
      <c r="E116" s="15"/>
      <c r="F116" s="15"/>
    </row>
    <row r="117" spans="1:6" ht="78.75" customHeight="1">
      <c r="A117" s="9"/>
      <c r="B117" s="9"/>
      <c r="C117" s="15"/>
      <c r="D117" s="15"/>
      <c r="E117" s="15"/>
      <c r="F117" s="15"/>
    </row>
    <row r="118" spans="1:6" ht="18.75">
      <c r="A118" s="9"/>
      <c r="B118" s="9"/>
      <c r="C118" s="15"/>
      <c r="D118" s="15"/>
      <c r="E118" s="15"/>
      <c r="F118" s="15"/>
    </row>
    <row r="119" spans="1:6" ht="40.5" customHeight="1">
      <c r="A119" s="9"/>
      <c r="B119" s="9"/>
      <c r="C119" s="15"/>
      <c r="D119" s="15"/>
      <c r="E119" s="15"/>
      <c r="F119" s="15"/>
    </row>
    <row r="120" spans="1:6" ht="18.75">
      <c r="A120" s="9"/>
      <c r="B120" s="9"/>
      <c r="C120" s="15"/>
      <c r="D120" s="15"/>
      <c r="E120" s="15"/>
      <c r="F120" s="15"/>
    </row>
    <row r="121" spans="1:6" ht="18.75">
      <c r="A121" s="9"/>
      <c r="B121" s="9"/>
      <c r="C121" s="15"/>
      <c r="D121" s="15"/>
      <c r="E121" s="15"/>
      <c r="F121" s="15"/>
    </row>
    <row r="122" spans="1:6" ht="18.75">
      <c r="A122" s="9"/>
      <c r="B122" s="9"/>
      <c r="C122" s="15"/>
      <c r="D122" s="15"/>
      <c r="E122" s="15"/>
      <c r="F122" s="15"/>
    </row>
    <row r="123" spans="1:6" ht="44.25" customHeight="1">
      <c r="A123" s="9"/>
      <c r="B123" s="9"/>
      <c r="C123" s="15"/>
      <c r="D123" s="15"/>
      <c r="E123" s="15"/>
      <c r="F123" s="15"/>
    </row>
    <row r="124" spans="1:6" ht="27.75" customHeight="1">
      <c r="A124" s="9"/>
      <c r="B124" s="9"/>
      <c r="C124" s="15"/>
      <c r="D124" s="15"/>
      <c r="E124" s="15"/>
      <c r="F124" s="15"/>
    </row>
    <row r="125" spans="1:6" ht="63.75" customHeight="1">
      <c r="A125" s="9"/>
      <c r="B125" s="9"/>
      <c r="C125" s="15"/>
      <c r="D125" s="15"/>
      <c r="E125" s="15"/>
      <c r="F125" s="15"/>
    </row>
    <row r="126" spans="1:6" ht="18.75">
      <c r="A126" s="9"/>
      <c r="B126" s="9"/>
      <c r="C126" s="15"/>
      <c r="D126" s="15"/>
      <c r="E126" s="15"/>
      <c r="F126" s="15"/>
    </row>
    <row r="127" spans="1:6" ht="18.75">
      <c r="A127" s="9"/>
      <c r="B127" s="9"/>
      <c r="C127" s="15"/>
      <c r="D127" s="15"/>
      <c r="E127" s="15"/>
      <c r="F127" s="15"/>
    </row>
    <row r="128" spans="1:6" ht="18.75">
      <c r="A128" s="9"/>
      <c r="B128" s="9"/>
      <c r="C128" s="15"/>
      <c r="D128" s="15"/>
      <c r="E128" s="15"/>
      <c r="F128" s="15"/>
    </row>
    <row r="129" spans="1:6" ht="18.75">
      <c r="A129" s="9"/>
      <c r="B129" s="9"/>
      <c r="C129" s="15"/>
      <c r="D129" s="15"/>
      <c r="E129" s="15"/>
      <c r="F129" s="15"/>
    </row>
    <row r="130" spans="1:6" ht="18.75">
      <c r="A130" s="9" t="s">
        <v>85</v>
      </c>
      <c r="B130" s="9"/>
      <c r="C130" s="15"/>
      <c r="D130" s="15"/>
      <c r="E130" s="15"/>
      <c r="F130" s="15"/>
    </row>
    <row r="131" spans="1:6" ht="18.75">
      <c r="A131" s="9"/>
      <c r="B131" s="9"/>
      <c r="C131" s="15"/>
      <c r="D131" s="15"/>
      <c r="E131" s="15"/>
      <c r="F131" s="15"/>
    </row>
    <row r="132" spans="1:6" ht="18.75">
      <c r="A132" s="9"/>
      <c r="B132" s="9"/>
      <c r="C132" s="15"/>
      <c r="D132" s="15"/>
      <c r="E132" s="15"/>
      <c r="F132" s="15"/>
    </row>
    <row r="133" spans="1:6" ht="18.75">
      <c r="A133" s="9"/>
      <c r="B133" s="9"/>
      <c r="C133" s="15"/>
      <c r="D133" s="15"/>
      <c r="E133" s="15"/>
      <c r="F133" s="15"/>
    </row>
    <row r="134" spans="1:6" ht="18.75">
      <c r="A134" s="9"/>
      <c r="B134" s="9"/>
      <c r="C134" s="15"/>
      <c r="D134" s="15"/>
      <c r="E134" s="15"/>
      <c r="F134" s="15"/>
    </row>
    <row r="135" spans="1:6" s="17" customFormat="1" ht="21" customHeight="1">
      <c r="A135" s="9"/>
      <c r="B135" s="9"/>
      <c r="C135" s="15"/>
      <c r="D135" s="15"/>
      <c r="E135" s="15"/>
      <c r="F135" s="15"/>
    </row>
    <row r="136" spans="1:6" s="17" customFormat="1" ht="21" customHeight="1">
      <c r="A136" s="9"/>
      <c r="B136" s="9"/>
      <c r="C136" s="15"/>
      <c r="D136" s="15"/>
      <c r="E136" s="15"/>
      <c r="F136" s="15"/>
    </row>
    <row r="137" spans="1:6" s="17" customFormat="1" ht="21" customHeight="1">
      <c r="A137" s="9"/>
      <c r="B137" s="9"/>
      <c r="C137" s="15"/>
      <c r="D137" s="15"/>
      <c r="E137" s="15"/>
      <c r="F137" s="15"/>
    </row>
    <row r="138" spans="1:6" s="18" customFormat="1" ht="23.25" customHeight="1">
      <c r="A138" s="9"/>
      <c r="B138" s="9"/>
      <c r="C138" s="15"/>
      <c r="D138" s="15"/>
      <c r="E138" s="15"/>
      <c r="F138" s="15"/>
    </row>
    <row r="139" spans="1:6" ht="19.5" customHeight="1">
      <c r="A139" s="9"/>
      <c r="B139" s="9"/>
      <c r="C139" s="15"/>
      <c r="D139" s="15"/>
      <c r="E139" s="15"/>
      <c r="F139" s="15"/>
    </row>
    <row r="140" spans="1:6" ht="19.5" customHeight="1">
      <c r="A140" s="9"/>
      <c r="B140" s="9"/>
      <c r="C140" s="15"/>
      <c r="D140" s="15"/>
      <c r="E140" s="15"/>
      <c r="F140" s="15"/>
    </row>
    <row r="141" spans="1:6" ht="19.5" customHeight="1">
      <c r="A141" s="9"/>
      <c r="B141" s="9"/>
      <c r="C141" s="15"/>
      <c r="D141" s="15"/>
      <c r="E141" s="15"/>
      <c r="F141" s="15"/>
    </row>
    <row r="142" ht="19.5" customHeight="1"/>
    <row r="143" spans="2:5" ht="19.5" customHeight="1">
      <c r="B143" s="19"/>
      <c r="D143" s="19"/>
      <c r="E143" s="19"/>
    </row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92" ht="59.25" customHeight="1"/>
    <row r="197" ht="75" customHeight="1" hidden="1"/>
    <row r="206" ht="20.25" customHeight="1"/>
    <row r="207" ht="56.25" customHeight="1" hidden="1"/>
    <row r="208" ht="39.75" customHeight="1" hidden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39.7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39.7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75.75" customHeight="1"/>
    <row r="274" ht="115.5" customHeight="1"/>
    <row r="275" ht="288.75" customHeight="1"/>
    <row r="277" ht="81.75" customHeight="1"/>
    <row r="279" ht="137.25" customHeight="1"/>
    <row r="282" ht="57" customHeight="1"/>
    <row r="283" ht="60" customHeight="1" hidden="1"/>
    <row r="284" ht="75" customHeight="1" hidden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58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58.5" customHeight="1"/>
    <row r="317" ht="19.5" customHeight="1"/>
    <row r="318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36.75" customHeight="1"/>
    <row r="328" ht="19.5" customHeight="1"/>
    <row r="329" ht="19.5" customHeight="1"/>
    <row r="330" ht="36.75" customHeight="1"/>
    <row r="331" ht="19.5" customHeight="1"/>
    <row r="332" ht="19.5" customHeight="1"/>
    <row r="333" ht="80.25" customHeight="1"/>
    <row r="334" ht="19.5" customHeight="1"/>
    <row r="335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49.5" customHeight="1"/>
    <row r="380" ht="27" customHeight="1"/>
  </sheetData>
  <sheetProtection selectLockedCells="1" selectUnlockedCells="1"/>
  <mergeCells count="9">
    <mergeCell ref="D1:E1"/>
    <mergeCell ref="A102:B102"/>
    <mergeCell ref="A5:F5"/>
    <mergeCell ref="A9:A10"/>
    <mergeCell ref="B9:B10"/>
    <mergeCell ref="C9:C10"/>
    <mergeCell ref="D9:D10"/>
    <mergeCell ref="E9:F9"/>
    <mergeCell ref="E102:F102"/>
  </mergeCells>
  <printOptions/>
  <pageMargins left="0.44" right="0.1968503937007874" top="0.69" bottom="0.31496062992125984" header="0.2362204724409449" footer="0.1968503937007874"/>
  <pageSetup horizontalDpi="600" verticalDpi="600" orientation="portrait" paperSize="9" scale="47" r:id="rId2"/>
  <headerFooter alignWithMargins="0">
    <oddHeader>&amp;C&amp;"Times New Roman,обычный"&amp;16&amp;P</oddHeader>
  </headerFooter>
  <rowBreaks count="1" manualBreakCount="1">
    <brk id="4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2020-04-15T12:12:43Z</cp:lastPrinted>
  <dcterms:created xsi:type="dcterms:W3CDTF">2015-12-11T08:22:53Z</dcterms:created>
  <dcterms:modified xsi:type="dcterms:W3CDTF">2020-05-13T07:42:44Z</dcterms:modified>
  <cp:category/>
  <cp:version/>
  <cp:contentType/>
  <cp:contentStatus/>
</cp:coreProperties>
</file>